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3 Skjema" sheetId="2" r:id="rId1"/>
    <sheet name="3-13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J9" i="2"/>
  <c r="D60" i="1"/>
  <c r="B58" i="1"/>
  <c r="D56" i="1"/>
  <c r="D61" i="1" s="1"/>
  <c r="B53" i="1"/>
  <c r="E44" i="1"/>
  <c r="E40" i="1"/>
  <c r="E36" i="1"/>
  <c r="Q26" i="1"/>
  <c r="F26" i="1"/>
  <c r="D26" i="1"/>
  <c r="M25" i="1"/>
  <c r="K25" i="1"/>
  <c r="Q25" i="1" s="1"/>
  <c r="M23" i="1"/>
  <c r="M30" i="1" s="1"/>
  <c r="C23" i="1"/>
  <c r="F14" i="1"/>
  <c r="D14" i="1"/>
  <c r="M13" i="1"/>
  <c r="K13" i="1"/>
  <c r="C12" i="1"/>
  <c r="I12" i="1" s="1"/>
  <c r="M10" i="1"/>
  <c r="K10" i="1"/>
  <c r="E37" i="1" s="1"/>
  <c r="E38" i="1" s="1"/>
  <c r="D10" i="1"/>
  <c r="D19" i="1" s="1"/>
  <c r="D22" i="1" s="1"/>
  <c r="C10" i="1"/>
  <c r="J9" i="1"/>
  <c r="Q8" i="1"/>
  <c r="Q14" i="1" l="1"/>
  <c r="Q13" i="1"/>
  <c r="C54" i="1"/>
  <c r="C55" i="1" s="1"/>
  <c r="E55" i="1" s="1"/>
  <c r="H55" i="1" s="1"/>
  <c r="I16" i="1" s="1"/>
  <c r="E48" i="1"/>
  <c r="D23" i="1"/>
  <c r="D39" i="1"/>
  <c r="E39" i="1" s="1"/>
  <c r="E41" i="1"/>
  <c r="F10" i="1" s="1"/>
  <c r="M18" i="1"/>
  <c r="K19" i="1"/>
  <c r="K22" i="1" s="1"/>
  <c r="C59" i="1"/>
  <c r="F12" i="1"/>
  <c r="Q12" i="1" s="1"/>
  <c r="E54" i="1" l="1"/>
  <c r="O16" i="1"/>
  <c r="Q16" i="1"/>
  <c r="E59" i="1"/>
  <c r="C60" i="1"/>
  <c r="E60" i="1" s="1"/>
  <c r="H60" i="1" s="1"/>
  <c r="L15" i="1"/>
  <c r="C56" i="1"/>
  <c r="E56" i="1" s="1"/>
  <c r="I56" i="1" s="1"/>
  <c r="J17" i="1" s="1"/>
  <c r="J54" i="1"/>
  <c r="K23" i="1"/>
  <c r="E45" i="1" s="1"/>
  <c r="E46" i="1" s="1"/>
  <c r="I19" i="1"/>
  <c r="I22" i="1" s="1"/>
  <c r="F11" i="1"/>
  <c r="F19" i="1" s="1"/>
  <c r="E11" i="1"/>
  <c r="H10" i="1"/>
  <c r="H19" i="1" s="1"/>
  <c r="H22" i="1" s="1"/>
  <c r="Q10" i="1" l="1"/>
  <c r="K31" i="1"/>
  <c r="E19" i="1"/>
  <c r="E22" i="1" s="1"/>
  <c r="Q11" i="1"/>
  <c r="O17" i="1"/>
  <c r="O18" i="1" s="1"/>
  <c r="J19" i="1"/>
  <c r="J22" i="1" s="1"/>
  <c r="L19" i="1"/>
  <c r="L22" i="1" s="1"/>
  <c r="L31" i="1" s="1"/>
  <c r="N15" i="1"/>
  <c r="N18" i="1" s="1"/>
  <c r="I31" i="1"/>
  <c r="D47" i="1"/>
  <c r="E47" i="1" s="1"/>
  <c r="E49" i="1" s="1"/>
  <c r="F23" i="1" s="1"/>
  <c r="I28" i="1"/>
  <c r="O28" i="1"/>
  <c r="J59" i="1"/>
  <c r="L27" i="1"/>
  <c r="C61" i="1"/>
  <c r="E61" i="1" s="1"/>
  <c r="I61" i="1" s="1"/>
  <c r="J29" i="1" s="1"/>
  <c r="Q17" i="1" l="1"/>
  <c r="Q15" i="1"/>
  <c r="Q29" i="1"/>
  <c r="O29" i="1"/>
  <c r="F24" i="1"/>
  <c r="E24" i="1" s="1"/>
  <c r="Q24" i="1" s="1"/>
  <c r="H23" i="1"/>
  <c r="H31" i="1" s="1"/>
  <c r="N27" i="1"/>
  <c r="N30" i="1" s="1"/>
  <c r="O30" i="1"/>
  <c r="J31" i="1"/>
  <c r="Q28" i="1"/>
  <c r="Q23" i="1" l="1"/>
  <c r="Q27" i="1"/>
</calcChain>
</file>

<file path=xl/sharedStrings.xml><?xml version="1.0" encoding="utf-8"?>
<sst xmlns="http://schemas.openxmlformats.org/spreadsheetml/2006/main" count="131" uniqueCount="56">
  <si>
    <t>Eiendeler</t>
  </si>
  <si>
    <t>Gjeld</t>
  </si>
  <si>
    <t>Resultatkontoer</t>
  </si>
  <si>
    <t>Sum</t>
  </si>
  <si>
    <t xml:space="preserve"> </t>
  </si>
  <si>
    <t>Forsk.</t>
  </si>
  <si>
    <t>Trekk-</t>
  </si>
  <si>
    <t>Skatte-</t>
  </si>
  <si>
    <t>Skyldig</t>
  </si>
  <si>
    <t>Pål. aga</t>
  </si>
  <si>
    <t>Lønns-</t>
  </si>
  <si>
    <t>Ferie-</t>
  </si>
  <si>
    <t>Aga</t>
  </si>
  <si>
    <t>Tekst</t>
  </si>
  <si>
    <t>Beløp</t>
  </si>
  <si>
    <t>lønn</t>
  </si>
  <si>
    <t>innsk.</t>
  </si>
  <si>
    <t>Bank</t>
  </si>
  <si>
    <t>trekk</t>
  </si>
  <si>
    <t>aga</t>
  </si>
  <si>
    <t>feriep.</t>
  </si>
  <si>
    <t>kostn.</t>
  </si>
  <si>
    <t>penger</t>
  </si>
  <si>
    <t>Januar</t>
  </si>
  <si>
    <t>IB</t>
  </si>
  <si>
    <t>Lønnsbilag</t>
  </si>
  <si>
    <t>Innsatt trekkinnskudd</t>
  </si>
  <si>
    <t>Betalt skyldig aga</t>
  </si>
  <si>
    <t>Opptjent bonus</t>
  </si>
  <si>
    <t>Utbetalt lønnsforskudd</t>
  </si>
  <si>
    <t>Skyldig arbeidsgiveravgift</t>
  </si>
  <si>
    <t>Påløpt aga av feriepenger</t>
  </si>
  <si>
    <t>Resultat</t>
  </si>
  <si>
    <t>Balanse</t>
  </si>
  <si>
    <t>Februar</t>
  </si>
  <si>
    <t>Fast månedslønn</t>
  </si>
  <si>
    <t>LØNNSBILAG JANUAR</t>
  </si>
  <si>
    <t>Fastlønn</t>
  </si>
  <si>
    <t xml:space="preserve"> + skyldig lønn opptjent måneden før</t>
  </si>
  <si>
    <t>Sum lønnsbilag</t>
  </si>
  <si>
    <t>Skattetrekk</t>
  </si>
  <si>
    <t xml:space="preserve"> - forskudd lønn utbetalt måneden før</t>
  </si>
  <si>
    <t>Ubetalt</t>
  </si>
  <si>
    <t>LØNNSBILAG FEBRUAR</t>
  </si>
  <si>
    <t>Beløp ført konto</t>
  </si>
  <si>
    <t>Grunnlag</t>
  </si>
  <si>
    <t>Sats</t>
  </si>
  <si>
    <t>Utregnet</t>
  </si>
  <si>
    <t>Forpliktelse feriepenger</t>
  </si>
  <si>
    <t>Skyldig Aga:</t>
  </si>
  <si>
    <t>Påløpt Aga av feriepenger</t>
  </si>
  <si>
    <t>Påløpt Aga av feriepenger:</t>
  </si>
  <si>
    <t>Feriepenger</t>
  </si>
  <si>
    <t>Oppgave 3-13 Løsning</t>
  </si>
  <si>
    <t>Oppgave 3-13</t>
  </si>
  <si>
    <t>Oppgave 3-13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</si>
</sst>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1" fontId="1" fillId="0" borderId="5" xfId="1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5" xfId="1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1" xfId="1" applyNumberFormat="1" applyFont="1" applyFill="1" applyBorder="1"/>
    <xf numFmtId="3" fontId="1" fillId="0" borderId="8" xfId="1" applyNumberFormat="1" applyFont="1" applyFill="1" applyBorder="1"/>
    <xf numFmtId="3" fontId="1" fillId="0" borderId="6" xfId="1" applyNumberFormat="1" applyFont="1" applyBorder="1"/>
    <xf numFmtId="3" fontId="1" fillId="0" borderId="1" xfId="1" applyNumberFormat="1" applyFont="1" applyBorder="1"/>
    <xf numFmtId="3" fontId="1" fillId="2" borderId="1" xfId="1" applyNumberFormat="1" applyFont="1" applyFill="1" applyBorder="1"/>
    <xf numFmtId="3" fontId="1" fillId="3" borderId="1" xfId="1" applyNumberFormat="1" applyFont="1" applyFill="1" applyBorder="1"/>
    <xf numFmtId="3" fontId="1" fillId="0" borderId="5" xfId="1" applyNumberFormat="1" applyFont="1" applyFill="1" applyBorder="1" applyAlignment="1">
      <alignment horizontal="center"/>
    </xf>
    <xf numFmtId="3" fontId="1" fillId="0" borderId="6" xfId="1" applyNumberFormat="1" applyFont="1" applyFill="1" applyBorder="1"/>
    <xf numFmtId="3" fontId="1" fillId="0" borderId="0" xfId="1" applyNumberFormat="1" applyFont="1" applyFill="1" applyBorder="1"/>
    <xf numFmtId="0" fontId="1" fillId="0" borderId="0" xfId="0" applyFont="1" applyFill="1"/>
    <xf numFmtId="3" fontId="2" fillId="0" borderId="6" xfId="1" applyNumberFormat="1" applyFont="1" applyBorder="1"/>
    <xf numFmtId="3" fontId="1" fillId="0" borderId="8" xfId="1" applyNumberFormat="1" applyFont="1" applyBorder="1"/>
    <xf numFmtId="3" fontId="1" fillId="0" borderId="0" xfId="1" applyNumberFormat="1" applyFont="1" applyBorder="1"/>
    <xf numFmtId="3" fontId="1" fillId="4" borderId="0" xfId="1" applyNumberFormat="1" applyFont="1" applyFill="1" applyBorder="1"/>
    <xf numFmtId="0" fontId="1" fillId="0" borderId="10" xfId="0" applyFont="1" applyBorder="1"/>
    <xf numFmtId="3" fontId="1" fillId="0" borderId="10" xfId="1" applyNumberFormat="1" applyFont="1" applyBorder="1"/>
    <xf numFmtId="9" fontId="1" fillId="4" borderId="0" xfId="0" applyNumberFormat="1" applyFont="1" applyFill="1"/>
    <xf numFmtId="3" fontId="1" fillId="0" borderId="3" xfId="1" applyNumberFormat="1" applyFont="1" applyBorder="1"/>
    <xf numFmtId="0" fontId="1" fillId="0" borderId="3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right"/>
    </xf>
    <xf numFmtId="3" fontId="2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1" fillId="0" borderId="0" xfId="0" applyNumberFormat="1" applyFont="1"/>
    <xf numFmtId="9" fontId="1" fillId="0" borderId="0" xfId="0" applyNumberFormat="1" applyFont="1"/>
    <xf numFmtId="164" fontId="1" fillId="0" borderId="0" xfId="0" applyNumberFormat="1" applyFont="1"/>
    <xf numFmtId="10" fontId="1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1" fillId="5" borderId="7" xfId="0" applyFont="1" applyFill="1" applyBorder="1"/>
    <xf numFmtId="0" fontId="1" fillId="0" borderId="8" xfId="0" applyFont="1" applyFill="1" applyBorder="1" applyAlignment="1">
      <alignment horizontal="center"/>
    </xf>
    <xf numFmtId="1" fontId="1" fillId="5" borderId="8" xfId="1" applyNumberFormat="1" applyFont="1" applyFill="1" applyBorder="1" applyAlignment="1">
      <alignment horizontal="left"/>
    </xf>
    <xf numFmtId="1" fontId="1" fillId="5" borderId="8" xfId="1" applyNumberFormat="1" applyFont="1" applyFill="1" applyBorder="1" applyAlignment="1">
      <alignment horizontal="center"/>
    </xf>
    <xf numFmtId="1" fontId="1" fillId="5" borderId="12" xfId="1" applyNumberFormat="1" applyFont="1" applyFill="1" applyBorder="1" applyAlignment="1">
      <alignment horizontal="center"/>
    </xf>
    <xf numFmtId="1" fontId="1" fillId="5" borderId="7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5" borderId="7" xfId="1" applyNumberFormat="1" applyFont="1" applyFill="1" applyBorder="1" applyAlignment="1">
      <alignment horizontal="center"/>
    </xf>
    <xf numFmtId="3" fontId="1" fillId="5" borderId="13" xfId="1" applyNumberFormat="1" applyFont="1" applyFill="1" applyBorder="1" applyAlignment="1">
      <alignment horizontal="left"/>
    </xf>
    <xf numFmtId="3" fontId="1" fillId="5" borderId="8" xfId="1" applyNumberFormat="1" applyFont="1" applyFill="1" applyBorder="1" applyAlignment="1">
      <alignment horizontal="center"/>
    </xf>
    <xf numFmtId="3" fontId="1" fillId="5" borderId="6" xfId="1" applyNumberFormat="1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0" xfId="0" applyFont="1" applyFill="1" applyBorder="1"/>
    <xf numFmtId="3" fontId="1" fillId="5" borderId="8" xfId="1" applyNumberFormat="1" applyFont="1" applyFill="1" applyBorder="1" applyAlignment="1">
      <alignment horizontal="left"/>
    </xf>
    <xf numFmtId="3" fontId="1" fillId="5" borderId="12" xfId="1" applyNumberFormat="1" applyFont="1" applyFill="1" applyBorder="1" applyAlignment="1">
      <alignment horizontal="center"/>
    </xf>
    <xf numFmtId="3" fontId="1" fillId="5" borderId="9" xfId="1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2" fillId="0" borderId="2" xfId="1" applyNumberFormat="1" applyFont="1" applyBorder="1"/>
    <xf numFmtId="3" fontId="1" fillId="0" borderId="4" xfId="1" applyNumberFormat="1" applyFont="1" applyBorder="1"/>
    <xf numFmtId="3" fontId="1" fillId="0" borderId="2" xfId="1" applyNumberFormat="1" applyFont="1" applyBorder="1"/>
    <xf numFmtId="3" fontId="1" fillId="6" borderId="1" xfId="1" applyNumberFormat="1" applyFont="1" applyFill="1" applyBorder="1"/>
    <xf numFmtId="0" fontId="1" fillId="5" borderId="1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3" fontId="1" fillId="0" borderId="10" xfId="1" applyNumberFormat="1" applyFont="1" applyBorder="1" applyAlignment="1">
      <alignment horizontal="center"/>
    </xf>
    <xf numFmtId="3" fontId="1" fillId="0" borderId="1" xfId="1" applyNumberFormat="1" applyFont="1" applyBorder="1" applyAlignment="1">
      <alignment horizontal="center"/>
    </xf>
    <xf numFmtId="3" fontId="1" fillId="0" borderId="7" xfId="1" applyNumberFormat="1" applyFont="1" applyFill="1" applyBorder="1" applyAlignment="1">
      <alignment horizontal="center"/>
    </xf>
    <xf numFmtId="3" fontId="1" fillId="0" borderId="9" xfId="1" applyNumberFormat="1" applyFont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2"/>
  <sheetViews>
    <sheetView showGridLines="0" zoomScaleNormal="100" workbookViewId="0">
      <selection activeCell="T10" sqref="T10"/>
    </sheetView>
  </sheetViews>
  <sheetFormatPr defaultColWidth="11" defaultRowHeight="12.9" x14ac:dyDescent="0.35"/>
  <cols>
    <col min="1" max="1" width="2.7109375" style="1" customWidth="1"/>
    <col min="2" max="2" width="20.85546875" style="2" customWidth="1"/>
    <col min="3" max="3" width="5.640625" style="2" customWidth="1"/>
    <col min="4" max="6" width="6.35546875" style="2" customWidth="1"/>
    <col min="7" max="7" width="1.640625" style="3" customWidth="1"/>
    <col min="8" max="15" width="6.640625" style="2" customWidth="1"/>
    <col min="16" max="16" width="2.35546875" style="3" customWidth="1"/>
    <col min="17" max="16384" width="11" style="2"/>
  </cols>
  <sheetData>
    <row r="2" spans="1:16" x14ac:dyDescent="0.35">
      <c r="B2" s="37" t="s">
        <v>55</v>
      </c>
    </row>
    <row r="3" spans="1:16" x14ac:dyDescent="0.35">
      <c r="F3" s="3"/>
    </row>
    <row r="4" spans="1:16" ht="17.25" customHeight="1" x14ac:dyDescent="0.35">
      <c r="B4" s="38" t="s">
        <v>54</v>
      </c>
      <c r="C4" s="38"/>
      <c r="D4" s="60" t="s">
        <v>0</v>
      </c>
      <c r="E4" s="60"/>
      <c r="F4" s="61"/>
      <c r="G4" s="39"/>
      <c r="H4" s="62" t="s">
        <v>1</v>
      </c>
      <c r="I4" s="60"/>
      <c r="J4" s="60"/>
      <c r="K4" s="60"/>
      <c r="L4" s="60"/>
      <c r="M4" s="62" t="s">
        <v>2</v>
      </c>
      <c r="N4" s="60"/>
      <c r="O4" s="61"/>
      <c r="P4" s="2"/>
    </row>
    <row r="5" spans="1:16" s="5" customFormat="1" x14ac:dyDescent="0.35">
      <c r="A5" s="4"/>
      <c r="B5" s="40"/>
      <c r="C5" s="41"/>
      <c r="D5" s="42">
        <v>1702</v>
      </c>
      <c r="E5" s="42">
        <v>1915</v>
      </c>
      <c r="F5" s="43">
        <v>1920</v>
      </c>
      <c r="G5" s="44"/>
      <c r="H5" s="45">
        <v>2600</v>
      </c>
      <c r="I5" s="45">
        <v>2770</v>
      </c>
      <c r="J5" s="45">
        <v>2780</v>
      </c>
      <c r="K5" s="45">
        <v>2930</v>
      </c>
      <c r="L5" s="45">
        <v>2940</v>
      </c>
      <c r="M5" s="43">
        <v>5000</v>
      </c>
      <c r="N5" s="43">
        <v>5180</v>
      </c>
      <c r="O5" s="43">
        <v>5400</v>
      </c>
      <c r="P5" s="5" t="s">
        <v>4</v>
      </c>
    </row>
    <row r="6" spans="1:16" s="7" customFormat="1" x14ac:dyDescent="0.35">
      <c r="A6" s="6"/>
      <c r="B6" s="46"/>
      <c r="C6" s="47" t="s">
        <v>14</v>
      </c>
      <c r="D6" s="48" t="s">
        <v>5</v>
      </c>
      <c r="E6" s="48" t="s">
        <v>6</v>
      </c>
      <c r="F6" s="49"/>
      <c r="G6" s="50"/>
      <c r="H6" s="47" t="s">
        <v>7</v>
      </c>
      <c r="I6" s="47" t="s">
        <v>8</v>
      </c>
      <c r="J6" s="51" t="s">
        <v>9</v>
      </c>
      <c r="K6" s="47" t="s">
        <v>8</v>
      </c>
      <c r="L6" s="47" t="s">
        <v>8</v>
      </c>
      <c r="M6" s="49" t="s">
        <v>10</v>
      </c>
      <c r="N6" s="49" t="s">
        <v>11</v>
      </c>
      <c r="O6" s="49" t="s">
        <v>12</v>
      </c>
    </row>
    <row r="7" spans="1:16" x14ac:dyDescent="0.35">
      <c r="A7" s="6"/>
      <c r="B7" s="52" t="s">
        <v>13</v>
      </c>
      <c r="C7" s="53"/>
      <c r="D7" s="47" t="s">
        <v>15</v>
      </c>
      <c r="E7" s="47" t="s">
        <v>16</v>
      </c>
      <c r="F7" s="47" t="s">
        <v>17</v>
      </c>
      <c r="G7" s="54"/>
      <c r="H7" s="47" t="s">
        <v>18</v>
      </c>
      <c r="I7" s="47" t="s">
        <v>19</v>
      </c>
      <c r="J7" s="51" t="s">
        <v>20</v>
      </c>
      <c r="K7" s="47" t="s">
        <v>15</v>
      </c>
      <c r="L7" s="47" t="s">
        <v>20</v>
      </c>
      <c r="M7" s="51" t="s">
        <v>21</v>
      </c>
      <c r="N7" s="47" t="s">
        <v>22</v>
      </c>
      <c r="O7" s="53"/>
      <c r="P7" s="2" t="s">
        <v>4</v>
      </c>
    </row>
    <row r="8" spans="1:16" ht="18" customHeight="1" x14ac:dyDescent="0.35">
      <c r="A8" s="6"/>
      <c r="B8" s="55" t="s">
        <v>23</v>
      </c>
      <c r="C8" s="26"/>
      <c r="D8" s="26"/>
      <c r="E8" s="26"/>
      <c r="F8" s="56"/>
      <c r="G8" s="10"/>
      <c r="H8" s="57"/>
      <c r="I8" s="26"/>
      <c r="J8" s="26"/>
      <c r="K8" s="26"/>
      <c r="L8" s="26"/>
      <c r="M8" s="26"/>
      <c r="N8" s="26"/>
      <c r="O8" s="56"/>
      <c r="P8" s="2"/>
    </row>
    <row r="9" spans="1:16" ht="18" customHeight="1" x14ac:dyDescent="0.35">
      <c r="A9" s="6"/>
      <c r="B9" s="14" t="s">
        <v>24</v>
      </c>
      <c r="C9" s="14"/>
      <c r="D9" s="14">
        <v>1200</v>
      </c>
      <c r="E9" s="14"/>
      <c r="F9" s="14"/>
      <c r="G9" s="10"/>
      <c r="H9" s="14"/>
      <c r="I9" s="14">
        <v>-2960</v>
      </c>
      <c r="J9" s="14">
        <f>+L9*0.141</f>
        <v>-11167.199999999999</v>
      </c>
      <c r="K9" s="14">
        <v>-2700</v>
      </c>
      <c r="L9" s="14">
        <v>-79200</v>
      </c>
      <c r="M9" s="12"/>
      <c r="N9" s="12"/>
      <c r="O9" s="12"/>
      <c r="P9" s="2"/>
    </row>
    <row r="10" spans="1:16" ht="18" customHeight="1" x14ac:dyDescent="0.35">
      <c r="A10" s="6"/>
      <c r="B10" s="14" t="s">
        <v>25</v>
      </c>
      <c r="C10" s="14">
        <v>40000</v>
      </c>
      <c r="D10" s="12"/>
      <c r="E10" s="12"/>
      <c r="F10" s="12"/>
      <c r="G10" s="10"/>
      <c r="H10" s="12"/>
      <c r="I10" s="12"/>
      <c r="J10" s="12"/>
      <c r="K10" s="12"/>
      <c r="L10" s="12"/>
      <c r="M10" s="12"/>
      <c r="N10" s="12"/>
      <c r="O10" s="12"/>
      <c r="P10" s="2"/>
    </row>
    <row r="11" spans="1:16" ht="18" customHeight="1" x14ac:dyDescent="0.35">
      <c r="A11" s="6"/>
      <c r="B11" s="14" t="s">
        <v>26</v>
      </c>
      <c r="C11" s="14"/>
      <c r="D11" s="12"/>
      <c r="E11" s="12"/>
      <c r="F11" s="12"/>
      <c r="G11" s="10"/>
      <c r="H11" s="12"/>
      <c r="I11" s="12"/>
      <c r="J11" s="12"/>
      <c r="K11" s="12"/>
      <c r="L11" s="12"/>
      <c r="M11" s="12"/>
      <c r="N11" s="12"/>
      <c r="O11" s="12"/>
      <c r="P11" s="2"/>
    </row>
    <row r="12" spans="1:16" ht="18" customHeight="1" x14ac:dyDescent="0.35">
      <c r="A12" s="6"/>
      <c r="B12" s="14" t="s">
        <v>27</v>
      </c>
      <c r="C12" s="14">
        <f>-I9</f>
        <v>2960</v>
      </c>
      <c r="D12" s="12"/>
      <c r="E12" s="12"/>
      <c r="F12" s="12"/>
      <c r="G12" s="10"/>
      <c r="H12" s="12"/>
      <c r="I12" s="12"/>
      <c r="J12" s="12"/>
      <c r="K12" s="12"/>
      <c r="L12" s="12"/>
      <c r="M12" s="12"/>
      <c r="N12" s="12"/>
      <c r="O12" s="12"/>
      <c r="P12" s="2"/>
    </row>
    <row r="13" spans="1:16" ht="18" customHeight="1" x14ac:dyDescent="0.35">
      <c r="A13" s="6"/>
      <c r="B13" s="14" t="s">
        <v>28</v>
      </c>
      <c r="C13" s="14">
        <v>3700</v>
      </c>
      <c r="D13" s="12"/>
      <c r="E13" s="12"/>
      <c r="F13" s="12"/>
      <c r="G13" s="20"/>
      <c r="H13" s="12"/>
      <c r="I13" s="12"/>
      <c r="J13" s="12"/>
      <c r="K13" s="12"/>
      <c r="L13" s="12"/>
      <c r="M13" s="12"/>
      <c r="N13" s="12"/>
      <c r="O13" s="12"/>
      <c r="P13" s="2"/>
    </row>
    <row r="14" spans="1:16" ht="18" customHeight="1" x14ac:dyDescent="0.35">
      <c r="A14" s="6"/>
      <c r="B14" s="14" t="s">
        <v>29</v>
      </c>
      <c r="C14" s="14">
        <v>600</v>
      </c>
      <c r="D14" s="12"/>
      <c r="E14" s="12"/>
      <c r="F14" s="12"/>
      <c r="G14" s="20"/>
      <c r="H14" s="12"/>
      <c r="I14" s="12"/>
      <c r="J14" s="12"/>
      <c r="K14" s="12"/>
      <c r="L14" s="12"/>
      <c r="M14" s="12"/>
      <c r="N14" s="12"/>
      <c r="O14" s="12"/>
      <c r="P14" s="2"/>
    </row>
    <row r="15" spans="1:16" ht="18" customHeight="1" x14ac:dyDescent="0.35">
      <c r="A15" s="6"/>
      <c r="B15" s="12" t="s">
        <v>52</v>
      </c>
      <c r="C15" s="12"/>
      <c r="D15" s="12"/>
      <c r="E15" s="12"/>
      <c r="F15" s="12"/>
      <c r="G15" s="20"/>
      <c r="H15" s="12"/>
      <c r="I15" s="12"/>
      <c r="J15" s="12"/>
      <c r="K15" s="12"/>
      <c r="L15" s="12"/>
      <c r="M15" s="12"/>
      <c r="N15" s="12"/>
      <c r="O15" s="12"/>
      <c r="P15" s="2"/>
    </row>
    <row r="16" spans="1:16" ht="18" customHeight="1" x14ac:dyDescent="0.35">
      <c r="A16" s="6"/>
      <c r="B16" s="12" t="s">
        <v>30</v>
      </c>
      <c r="C16" s="12"/>
      <c r="D16" s="12"/>
      <c r="E16" s="12"/>
      <c r="F16" s="12"/>
      <c r="G16" s="20"/>
      <c r="H16" s="12"/>
      <c r="I16" s="12"/>
      <c r="J16" s="12"/>
      <c r="K16" s="12"/>
      <c r="L16" s="12"/>
      <c r="M16" s="12"/>
      <c r="N16" s="12"/>
      <c r="O16" s="12"/>
      <c r="P16" s="2"/>
    </row>
    <row r="17" spans="1:16" ht="18" customHeight="1" x14ac:dyDescent="0.35">
      <c r="A17" s="6"/>
      <c r="B17" s="12" t="s">
        <v>31</v>
      </c>
      <c r="C17" s="12"/>
      <c r="D17" s="12"/>
      <c r="E17" s="12"/>
      <c r="F17" s="12"/>
      <c r="G17" s="20"/>
      <c r="H17" s="12"/>
      <c r="I17" s="12"/>
      <c r="J17" s="12"/>
      <c r="K17" s="12"/>
      <c r="L17" s="12"/>
      <c r="M17" s="12"/>
      <c r="N17" s="12"/>
      <c r="O17" s="12"/>
      <c r="P17" s="2"/>
    </row>
    <row r="18" spans="1:16" ht="18" customHeight="1" x14ac:dyDescent="0.35">
      <c r="A18" s="6"/>
      <c r="B18" s="13" t="s">
        <v>32</v>
      </c>
      <c r="C18" s="13"/>
      <c r="D18" s="13"/>
      <c r="E18" s="13"/>
      <c r="F18" s="13"/>
      <c r="G18" s="10"/>
      <c r="H18" s="13"/>
      <c r="I18" s="13"/>
      <c r="J18" s="13"/>
      <c r="K18" s="13"/>
      <c r="L18" s="13"/>
      <c r="M18" s="13"/>
      <c r="N18" s="13"/>
      <c r="O18" s="13"/>
      <c r="P18" s="2"/>
    </row>
    <row r="19" spans="1:16" ht="18" customHeight="1" x14ac:dyDescent="0.35">
      <c r="A19" s="6"/>
      <c r="B19" s="58" t="s">
        <v>33</v>
      </c>
      <c r="C19" s="58"/>
      <c r="D19" s="58"/>
      <c r="E19" s="58"/>
      <c r="F19" s="58"/>
      <c r="G19" s="10"/>
      <c r="H19" s="58"/>
      <c r="I19" s="58"/>
      <c r="J19" s="58"/>
      <c r="K19" s="58"/>
      <c r="L19" s="58"/>
      <c r="M19" s="58"/>
      <c r="N19" s="58"/>
      <c r="O19" s="58"/>
      <c r="P19" s="2"/>
    </row>
    <row r="20" spans="1:16" s="18" customFormat="1" ht="15" customHeight="1" x14ac:dyDescent="0.35">
      <c r="A20" s="15"/>
      <c r="B20" s="16"/>
      <c r="C20" s="10"/>
      <c r="D20" s="10"/>
      <c r="E20" s="10"/>
      <c r="F20" s="10"/>
      <c r="G20" s="17"/>
      <c r="H20" s="10"/>
      <c r="I20" s="10"/>
      <c r="J20" s="10"/>
      <c r="K20" s="10"/>
      <c r="L20" s="10"/>
      <c r="M20" s="10"/>
      <c r="N20" s="10"/>
      <c r="O20" s="10"/>
      <c r="P20" s="16"/>
    </row>
    <row r="21" spans="1:16" ht="18" customHeight="1" x14ac:dyDescent="0.35">
      <c r="A21" s="6"/>
      <c r="B21" s="19" t="s">
        <v>34</v>
      </c>
      <c r="C21" s="20"/>
      <c r="D21" s="20"/>
      <c r="E21" s="20"/>
      <c r="F21" s="20"/>
      <c r="G21" s="21"/>
      <c r="H21" s="20"/>
      <c r="I21" s="20"/>
      <c r="J21" s="20"/>
      <c r="K21" s="20"/>
      <c r="L21" s="20"/>
      <c r="M21" s="20"/>
      <c r="N21" s="20"/>
      <c r="O21" s="20"/>
      <c r="P21" s="11"/>
    </row>
    <row r="22" spans="1:16" ht="18" customHeight="1" x14ac:dyDescent="0.35">
      <c r="A22" s="6"/>
      <c r="B22" s="12" t="s">
        <v>24</v>
      </c>
      <c r="C22" s="9"/>
      <c r="D22" s="9"/>
      <c r="E22" s="9"/>
      <c r="F22" s="9"/>
      <c r="G22" s="10"/>
      <c r="H22" s="9"/>
      <c r="I22" s="9"/>
      <c r="J22" s="9"/>
      <c r="K22" s="12"/>
      <c r="L22" s="12"/>
      <c r="M22" s="12"/>
      <c r="N22" s="12"/>
      <c r="O22" s="12"/>
      <c r="P22" s="11"/>
    </row>
    <row r="23" spans="1:16" ht="18" customHeight="1" x14ac:dyDescent="0.35">
      <c r="A23" s="6"/>
      <c r="B23" s="14" t="s">
        <v>25</v>
      </c>
      <c r="C23" s="14">
        <v>40000</v>
      </c>
      <c r="D23" s="9"/>
      <c r="E23" s="9"/>
      <c r="F23" s="9"/>
      <c r="G23" s="10"/>
      <c r="H23" s="9"/>
      <c r="I23" s="9"/>
      <c r="J23" s="9"/>
      <c r="K23" s="12"/>
      <c r="L23" s="12"/>
      <c r="M23" s="12"/>
      <c r="N23" s="12"/>
      <c r="O23" s="12"/>
      <c r="P23" s="11"/>
    </row>
    <row r="24" spans="1:16" ht="18" customHeight="1" x14ac:dyDescent="0.35">
      <c r="A24" s="6"/>
      <c r="B24" s="14" t="s">
        <v>26</v>
      </c>
      <c r="C24" s="14"/>
      <c r="D24" s="9"/>
      <c r="E24" s="9"/>
      <c r="F24" s="9"/>
      <c r="G24" s="10"/>
      <c r="H24" s="9"/>
      <c r="I24" s="9"/>
      <c r="J24" s="9"/>
      <c r="K24" s="12"/>
      <c r="L24" s="12"/>
      <c r="M24" s="12"/>
      <c r="N24" s="12"/>
      <c r="O24" s="12"/>
      <c r="P24" s="11"/>
    </row>
    <row r="25" spans="1:16" ht="18" customHeight="1" x14ac:dyDescent="0.35">
      <c r="A25" s="6"/>
      <c r="B25" s="14" t="s">
        <v>28</v>
      </c>
      <c r="C25" s="14">
        <v>2100</v>
      </c>
      <c r="D25" s="9"/>
      <c r="E25" s="9"/>
      <c r="F25" s="9"/>
      <c r="G25" s="10"/>
      <c r="H25" s="9"/>
      <c r="I25" s="9"/>
      <c r="J25" s="9"/>
      <c r="K25" s="12"/>
      <c r="L25" s="12"/>
      <c r="M25" s="12"/>
      <c r="N25" s="12"/>
      <c r="O25" s="12"/>
      <c r="P25" s="11"/>
    </row>
    <row r="26" spans="1:16" ht="18" customHeight="1" x14ac:dyDescent="0.35">
      <c r="A26" s="6"/>
      <c r="B26" s="14" t="s">
        <v>29</v>
      </c>
      <c r="C26" s="14">
        <v>900</v>
      </c>
      <c r="D26" s="9"/>
      <c r="E26" s="9"/>
      <c r="F26" s="9"/>
      <c r="G26" s="10"/>
      <c r="H26" s="9"/>
      <c r="I26" s="9"/>
      <c r="J26" s="9"/>
      <c r="K26" s="12"/>
      <c r="L26" s="12"/>
      <c r="M26" s="12"/>
      <c r="N26" s="12"/>
      <c r="O26" s="12"/>
      <c r="P26" s="11"/>
    </row>
    <row r="27" spans="1:16" ht="18" customHeight="1" x14ac:dyDescent="0.35">
      <c r="A27" s="6"/>
      <c r="B27" s="12" t="s">
        <v>52</v>
      </c>
      <c r="C27" s="9"/>
      <c r="D27" s="9"/>
      <c r="E27" s="9"/>
      <c r="F27" s="9"/>
      <c r="G27" s="10"/>
      <c r="H27" s="9"/>
      <c r="I27" s="9"/>
      <c r="J27" s="9"/>
      <c r="K27" s="12"/>
      <c r="L27" s="12"/>
      <c r="M27" s="12"/>
      <c r="N27" s="12"/>
      <c r="O27" s="12"/>
      <c r="P27" s="11"/>
    </row>
    <row r="28" spans="1:16" ht="18" customHeight="1" x14ac:dyDescent="0.35">
      <c r="A28" s="6"/>
      <c r="B28" s="12" t="s">
        <v>30</v>
      </c>
      <c r="C28" s="12"/>
      <c r="D28" s="12"/>
      <c r="E28" s="12"/>
      <c r="F28" s="12"/>
      <c r="G28" s="20"/>
      <c r="H28" s="12"/>
      <c r="I28" s="12"/>
      <c r="J28" s="12"/>
      <c r="K28" s="12"/>
      <c r="L28" s="12"/>
      <c r="M28" s="12"/>
      <c r="N28" s="12"/>
      <c r="O28" s="12"/>
      <c r="P28" s="11"/>
    </row>
    <row r="29" spans="1:16" ht="18" customHeight="1" x14ac:dyDescent="0.35">
      <c r="A29" s="6"/>
      <c r="B29" s="12" t="s">
        <v>31</v>
      </c>
      <c r="C29" s="12"/>
      <c r="D29" s="12"/>
      <c r="E29" s="12"/>
      <c r="F29" s="12"/>
      <c r="G29" s="20"/>
      <c r="H29" s="12"/>
      <c r="I29" s="12"/>
      <c r="J29" s="12"/>
      <c r="K29" s="12"/>
      <c r="L29" s="12"/>
      <c r="M29" s="12"/>
      <c r="N29" s="12"/>
      <c r="O29" s="12"/>
      <c r="P29" s="11"/>
    </row>
    <row r="30" spans="1:16" ht="18" customHeight="1" x14ac:dyDescent="0.35">
      <c r="A30" s="6"/>
      <c r="B30" s="13" t="s">
        <v>32</v>
      </c>
      <c r="C30" s="13"/>
      <c r="D30" s="13"/>
      <c r="E30" s="13"/>
      <c r="F30" s="13"/>
      <c r="G30" s="10"/>
      <c r="H30" s="13"/>
      <c r="I30" s="13"/>
      <c r="J30" s="13"/>
      <c r="K30" s="13"/>
      <c r="L30" s="13"/>
      <c r="M30" s="13"/>
      <c r="N30" s="13"/>
      <c r="O30" s="13"/>
      <c r="P30" s="11"/>
    </row>
    <row r="31" spans="1:16" ht="18" customHeight="1" x14ac:dyDescent="0.35">
      <c r="A31" s="6"/>
      <c r="B31" s="58" t="s">
        <v>33</v>
      </c>
      <c r="C31" s="58"/>
      <c r="D31" s="58"/>
      <c r="E31" s="58"/>
      <c r="F31" s="58"/>
      <c r="G31" s="10"/>
      <c r="H31" s="58"/>
      <c r="I31" s="58"/>
      <c r="J31" s="58"/>
      <c r="K31" s="58"/>
      <c r="L31" s="58"/>
      <c r="M31" s="58"/>
      <c r="N31" s="58"/>
      <c r="O31" s="58"/>
      <c r="P31" s="11"/>
    </row>
    <row r="32" spans="1:16" x14ac:dyDescent="0.35">
      <c r="A32" s="8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</sheetData>
  <mergeCells count="3">
    <mergeCell ref="D4:F4"/>
    <mergeCell ref="H4:L4"/>
    <mergeCell ref="M4:O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1"/>
  <sheetViews>
    <sheetView showGridLines="0" tabSelected="1" zoomScaleNormal="100" workbookViewId="0">
      <selection activeCell="T16" sqref="T16"/>
    </sheetView>
  </sheetViews>
  <sheetFormatPr defaultColWidth="11" defaultRowHeight="12.9" x14ac:dyDescent="0.35"/>
  <cols>
    <col min="1" max="1" width="2.7109375" style="1" customWidth="1"/>
    <col min="2" max="2" width="20.85546875" style="2" customWidth="1"/>
    <col min="3" max="3" width="5.640625" style="2" customWidth="1"/>
    <col min="4" max="6" width="6.35546875" style="2" customWidth="1"/>
    <col min="7" max="7" width="1.640625" style="3" customWidth="1"/>
    <col min="8" max="15" width="6.640625" style="2" customWidth="1"/>
    <col min="16" max="16" width="2.35546875" style="3" customWidth="1"/>
    <col min="17" max="17" width="4" style="1" customWidth="1"/>
    <col min="18" max="16384" width="11" style="2"/>
  </cols>
  <sheetData>
    <row r="2" spans="1:17" x14ac:dyDescent="0.35">
      <c r="B2" s="37" t="s">
        <v>53</v>
      </c>
    </row>
    <row r="3" spans="1:17" x14ac:dyDescent="0.35">
      <c r="F3" s="3"/>
    </row>
    <row r="4" spans="1:17" ht="17.25" customHeight="1" x14ac:dyDescent="0.35">
      <c r="B4" s="38" t="s">
        <v>54</v>
      </c>
      <c r="C4" s="38"/>
      <c r="D4" s="60" t="s">
        <v>0</v>
      </c>
      <c r="E4" s="60"/>
      <c r="F4" s="61"/>
      <c r="G4" s="39"/>
      <c r="H4" s="62" t="s">
        <v>1</v>
      </c>
      <c r="I4" s="60"/>
      <c r="J4" s="60"/>
      <c r="K4" s="60"/>
      <c r="L4" s="60"/>
      <c r="M4" s="62" t="s">
        <v>2</v>
      </c>
      <c r="N4" s="60"/>
      <c r="O4" s="61"/>
      <c r="P4" s="2"/>
      <c r="Q4" s="59" t="s">
        <v>3</v>
      </c>
    </row>
    <row r="5" spans="1:17" s="5" customFormat="1" x14ac:dyDescent="0.35">
      <c r="A5" s="4"/>
      <c r="B5" s="40"/>
      <c r="C5" s="41"/>
      <c r="D5" s="42">
        <v>1702</v>
      </c>
      <c r="E5" s="42">
        <v>1915</v>
      </c>
      <c r="F5" s="43">
        <v>1920</v>
      </c>
      <c r="G5" s="44"/>
      <c r="H5" s="45">
        <v>2600</v>
      </c>
      <c r="I5" s="45">
        <v>2770</v>
      </c>
      <c r="J5" s="45">
        <v>2780</v>
      </c>
      <c r="K5" s="45">
        <v>2930</v>
      </c>
      <c r="L5" s="45">
        <v>2940</v>
      </c>
      <c r="M5" s="43">
        <v>5000</v>
      </c>
      <c r="N5" s="43">
        <v>5180</v>
      </c>
      <c r="O5" s="43">
        <v>5400</v>
      </c>
      <c r="P5" s="5" t="s">
        <v>4</v>
      </c>
      <c r="Q5" s="41" t="s">
        <v>4</v>
      </c>
    </row>
    <row r="6" spans="1:17" s="7" customFormat="1" x14ac:dyDescent="0.35">
      <c r="A6" s="6"/>
      <c r="B6" s="46"/>
      <c r="C6" s="47" t="s">
        <v>14</v>
      </c>
      <c r="D6" s="48" t="s">
        <v>5</v>
      </c>
      <c r="E6" s="48" t="s">
        <v>6</v>
      </c>
      <c r="F6" s="49"/>
      <c r="G6" s="50"/>
      <c r="H6" s="47" t="s">
        <v>7</v>
      </c>
      <c r="I6" s="47" t="s">
        <v>8</v>
      </c>
      <c r="J6" s="51" t="s">
        <v>9</v>
      </c>
      <c r="K6" s="47" t="s">
        <v>8</v>
      </c>
      <c r="L6" s="47" t="s">
        <v>8</v>
      </c>
      <c r="M6" s="49" t="s">
        <v>10</v>
      </c>
      <c r="N6" s="49" t="s">
        <v>11</v>
      </c>
      <c r="O6" s="49" t="s">
        <v>12</v>
      </c>
      <c r="Q6" s="47"/>
    </row>
    <row r="7" spans="1:17" x14ac:dyDescent="0.35">
      <c r="A7" s="6"/>
      <c r="B7" s="52" t="s">
        <v>13</v>
      </c>
      <c r="C7" s="53"/>
      <c r="D7" s="47" t="s">
        <v>15</v>
      </c>
      <c r="E7" s="47" t="s">
        <v>16</v>
      </c>
      <c r="F7" s="47" t="s">
        <v>17</v>
      </c>
      <c r="G7" s="54"/>
      <c r="H7" s="47" t="s">
        <v>18</v>
      </c>
      <c r="I7" s="47" t="s">
        <v>19</v>
      </c>
      <c r="J7" s="51" t="s">
        <v>20</v>
      </c>
      <c r="K7" s="47" t="s">
        <v>15</v>
      </c>
      <c r="L7" s="47" t="s">
        <v>20</v>
      </c>
      <c r="M7" s="47" t="s">
        <v>21</v>
      </c>
      <c r="N7" s="47" t="s">
        <v>22</v>
      </c>
      <c r="O7" s="53"/>
      <c r="P7" s="2" t="s">
        <v>4</v>
      </c>
      <c r="Q7" s="53"/>
    </row>
    <row r="8" spans="1:17" ht="18" customHeight="1" x14ac:dyDescent="0.35">
      <c r="A8" s="6"/>
      <c r="B8" s="55" t="s">
        <v>23</v>
      </c>
      <c r="C8" s="26"/>
      <c r="D8" s="26"/>
      <c r="E8" s="26"/>
      <c r="F8" s="56"/>
      <c r="G8" s="10"/>
      <c r="H8" s="57"/>
      <c r="I8" s="26"/>
      <c r="J8" s="26"/>
      <c r="K8" s="26"/>
      <c r="L8" s="26"/>
      <c r="M8" s="26"/>
      <c r="N8" s="26"/>
      <c r="O8" s="56"/>
      <c r="P8" s="2"/>
      <c r="Q8" s="64">
        <f t="shared" ref="Q8:Q17" si="0">SUM(D8:O8)</f>
        <v>0</v>
      </c>
    </row>
    <row r="9" spans="1:17" ht="18" customHeight="1" x14ac:dyDescent="0.35">
      <c r="A9" s="6"/>
      <c r="B9" s="14" t="s">
        <v>24</v>
      </c>
      <c r="C9" s="14"/>
      <c r="D9" s="14">
        <v>1200</v>
      </c>
      <c r="E9" s="14"/>
      <c r="F9" s="14"/>
      <c r="G9" s="10"/>
      <c r="H9" s="14"/>
      <c r="I9" s="14">
        <v>-2960</v>
      </c>
      <c r="J9" s="14">
        <f>+L9*0.141</f>
        <v>-11167.199999999999</v>
      </c>
      <c r="K9" s="14">
        <v>-2700</v>
      </c>
      <c r="L9" s="14">
        <v>-79200</v>
      </c>
      <c r="M9" s="12"/>
      <c r="N9" s="12"/>
      <c r="O9" s="12"/>
      <c r="P9" s="2"/>
      <c r="Q9" s="64"/>
    </row>
    <row r="10" spans="1:17" ht="18" customHeight="1" x14ac:dyDescent="0.35">
      <c r="A10" s="6"/>
      <c r="B10" s="14" t="s">
        <v>25</v>
      </c>
      <c r="C10" s="14">
        <f>+C$33</f>
        <v>40000</v>
      </c>
      <c r="D10" s="12">
        <f>-D9</f>
        <v>-1200</v>
      </c>
      <c r="E10" s="12"/>
      <c r="F10" s="12">
        <f>-E41</f>
        <v>-24420</v>
      </c>
      <c r="G10" s="10"/>
      <c r="H10" s="12">
        <f>+E39</f>
        <v>-17080</v>
      </c>
      <c r="I10" s="12"/>
      <c r="J10" s="12"/>
      <c r="K10" s="12">
        <f>-K9</f>
        <v>2700</v>
      </c>
      <c r="L10" s="12"/>
      <c r="M10" s="12">
        <f>+C10</f>
        <v>40000</v>
      </c>
      <c r="N10" s="12"/>
      <c r="O10" s="12"/>
      <c r="P10" s="2"/>
      <c r="Q10" s="64">
        <f t="shared" si="0"/>
        <v>0</v>
      </c>
    </row>
    <row r="11" spans="1:17" ht="18" customHeight="1" x14ac:dyDescent="0.35">
      <c r="A11" s="6"/>
      <c r="B11" s="14" t="s">
        <v>26</v>
      </c>
      <c r="C11" s="14"/>
      <c r="D11" s="12"/>
      <c r="E11" s="12">
        <f>-E39</f>
        <v>17080</v>
      </c>
      <c r="F11" s="12">
        <f>+E39</f>
        <v>-17080</v>
      </c>
      <c r="G11" s="10"/>
      <c r="H11" s="12"/>
      <c r="I11" s="12"/>
      <c r="J11" s="12"/>
      <c r="K11" s="12"/>
      <c r="L11" s="12"/>
      <c r="M11" s="12"/>
      <c r="N11" s="12"/>
      <c r="O11" s="12"/>
      <c r="P11" s="2"/>
      <c r="Q11" s="64">
        <f t="shared" si="0"/>
        <v>0</v>
      </c>
    </row>
    <row r="12" spans="1:17" ht="18" customHeight="1" x14ac:dyDescent="0.35">
      <c r="A12" s="6"/>
      <c r="B12" s="14" t="s">
        <v>27</v>
      </c>
      <c r="C12" s="14">
        <f>-I9</f>
        <v>2960</v>
      </c>
      <c r="D12" s="12"/>
      <c r="E12" s="12"/>
      <c r="F12" s="12">
        <f>-C12</f>
        <v>-2960</v>
      </c>
      <c r="G12" s="10"/>
      <c r="H12" s="12"/>
      <c r="I12" s="12">
        <f>+C12</f>
        <v>2960</v>
      </c>
      <c r="J12" s="12"/>
      <c r="K12" s="12"/>
      <c r="L12" s="12"/>
      <c r="M12" s="12"/>
      <c r="N12" s="12"/>
      <c r="O12" s="12"/>
      <c r="P12" s="2"/>
      <c r="Q12" s="64">
        <f t="shared" si="0"/>
        <v>0</v>
      </c>
    </row>
    <row r="13" spans="1:17" ht="18" customHeight="1" x14ac:dyDescent="0.35">
      <c r="A13" s="6"/>
      <c r="B13" s="14" t="s">
        <v>28</v>
      </c>
      <c r="C13" s="14">
        <v>3700</v>
      </c>
      <c r="D13" s="12"/>
      <c r="E13" s="12"/>
      <c r="F13" s="12"/>
      <c r="G13" s="20"/>
      <c r="H13" s="12"/>
      <c r="I13" s="12"/>
      <c r="J13" s="12"/>
      <c r="K13" s="12">
        <f>-C13</f>
        <v>-3700</v>
      </c>
      <c r="L13" s="12"/>
      <c r="M13" s="12">
        <f>+C13</f>
        <v>3700</v>
      </c>
      <c r="N13" s="12"/>
      <c r="O13" s="12"/>
      <c r="P13" s="2"/>
      <c r="Q13" s="64">
        <f t="shared" si="0"/>
        <v>0</v>
      </c>
    </row>
    <row r="14" spans="1:17" ht="18" customHeight="1" x14ac:dyDescent="0.35">
      <c r="A14" s="6"/>
      <c r="B14" s="14" t="s">
        <v>29</v>
      </c>
      <c r="C14" s="14">
        <v>600</v>
      </c>
      <c r="D14" s="12">
        <f>C14</f>
        <v>600</v>
      </c>
      <c r="E14" s="12"/>
      <c r="F14" s="12">
        <f>-C14</f>
        <v>-600</v>
      </c>
      <c r="G14" s="20"/>
      <c r="H14" s="12"/>
      <c r="I14" s="12"/>
      <c r="J14" s="12"/>
      <c r="K14" s="12"/>
      <c r="L14" s="12"/>
      <c r="M14" s="12"/>
      <c r="N14" s="12"/>
      <c r="O14" s="12"/>
      <c r="P14" s="2"/>
      <c r="Q14" s="64">
        <f t="shared" si="0"/>
        <v>0</v>
      </c>
    </row>
    <row r="15" spans="1:17" ht="18" customHeight="1" x14ac:dyDescent="0.35">
      <c r="A15" s="6"/>
      <c r="B15" s="12" t="s">
        <v>52</v>
      </c>
      <c r="C15" s="12"/>
      <c r="D15" s="12"/>
      <c r="E15" s="12"/>
      <c r="F15" s="12"/>
      <c r="G15" s="20"/>
      <c r="H15" s="12"/>
      <c r="I15" s="12"/>
      <c r="J15" s="12"/>
      <c r="K15" s="12"/>
      <c r="L15" s="12">
        <f>-E54</f>
        <v>-5244</v>
      </c>
      <c r="M15" s="12"/>
      <c r="N15" s="12">
        <f>-L15</f>
        <v>5244</v>
      </c>
      <c r="O15" s="12"/>
      <c r="P15" s="2"/>
      <c r="Q15" s="64">
        <f t="shared" si="0"/>
        <v>0</v>
      </c>
    </row>
    <row r="16" spans="1:17" ht="18" customHeight="1" x14ac:dyDescent="0.35">
      <c r="A16" s="6"/>
      <c r="B16" s="12" t="s">
        <v>30</v>
      </c>
      <c r="C16" s="12"/>
      <c r="D16" s="12"/>
      <c r="E16" s="12"/>
      <c r="F16" s="12"/>
      <c r="G16" s="20"/>
      <c r="H16" s="12"/>
      <c r="I16" s="12">
        <f>-H55</f>
        <v>-6161.7</v>
      </c>
      <c r="J16" s="12"/>
      <c r="K16" s="12"/>
      <c r="L16" s="12"/>
      <c r="M16" s="12"/>
      <c r="N16" s="12"/>
      <c r="O16" s="12">
        <f>-I16</f>
        <v>6161.7</v>
      </c>
      <c r="P16" s="2"/>
      <c r="Q16" s="64">
        <f t="shared" si="0"/>
        <v>0</v>
      </c>
    </row>
    <row r="17" spans="1:17" ht="18" customHeight="1" x14ac:dyDescent="0.35">
      <c r="A17" s="6"/>
      <c r="B17" s="12" t="s">
        <v>31</v>
      </c>
      <c r="C17" s="12"/>
      <c r="D17" s="12"/>
      <c r="E17" s="12"/>
      <c r="F17" s="12"/>
      <c r="G17" s="20"/>
      <c r="H17" s="12"/>
      <c r="I17" s="12"/>
      <c r="J17" s="12">
        <f>-I56</f>
        <v>-739.40399999999988</v>
      </c>
      <c r="K17" s="12"/>
      <c r="L17" s="12"/>
      <c r="M17" s="12"/>
      <c r="N17" s="12"/>
      <c r="O17" s="12">
        <f>-J17</f>
        <v>739.40399999999988</v>
      </c>
      <c r="P17" s="2"/>
      <c r="Q17" s="64">
        <f t="shared" si="0"/>
        <v>0</v>
      </c>
    </row>
    <row r="18" spans="1:17" ht="18" customHeight="1" x14ac:dyDescent="0.35">
      <c r="A18" s="6"/>
      <c r="B18" s="13" t="s">
        <v>32</v>
      </c>
      <c r="C18" s="13"/>
      <c r="D18" s="13"/>
      <c r="E18" s="13"/>
      <c r="F18" s="13"/>
      <c r="G18" s="10"/>
      <c r="H18" s="13"/>
      <c r="I18" s="13"/>
      <c r="J18" s="13"/>
      <c r="K18" s="13"/>
      <c r="L18" s="13"/>
      <c r="M18" s="13">
        <f>SUM(M10:M17)</f>
        <v>43700</v>
      </c>
      <c r="N18" s="13">
        <f>SUM(N10:N17)</f>
        <v>5244</v>
      </c>
      <c r="O18" s="13">
        <f>SUM(O10:O17)</f>
        <v>6901.1039999999994</v>
      </c>
      <c r="P18" s="2"/>
      <c r="Q18" s="64"/>
    </row>
    <row r="19" spans="1:17" ht="18" customHeight="1" x14ac:dyDescent="0.35">
      <c r="A19" s="6"/>
      <c r="B19" s="58" t="s">
        <v>33</v>
      </c>
      <c r="C19" s="58"/>
      <c r="D19" s="58">
        <f>SUM(D8:D17)</f>
        <v>600</v>
      </c>
      <c r="E19" s="58">
        <f>SUM(E8:E17)</f>
        <v>17080</v>
      </c>
      <c r="F19" s="58">
        <f>SUM(F8:F17)</f>
        <v>-45060</v>
      </c>
      <c r="G19" s="10"/>
      <c r="H19" s="58">
        <f>SUM(H8:H17)</f>
        <v>-17080</v>
      </c>
      <c r="I19" s="58">
        <f>SUM(I8:I17)</f>
        <v>-6161.7</v>
      </c>
      <c r="J19" s="58">
        <f>SUM(J8:J17)</f>
        <v>-11906.603999999999</v>
      </c>
      <c r="K19" s="58">
        <f>SUM(K8:K17)</f>
        <v>-3700</v>
      </c>
      <c r="L19" s="58">
        <f>SUM(L8:L17)</f>
        <v>-84444</v>
      </c>
      <c r="M19" s="58"/>
      <c r="N19" s="58"/>
      <c r="O19" s="58"/>
      <c r="P19" s="2"/>
      <c r="Q19" s="64"/>
    </row>
    <row r="20" spans="1:17" s="18" customFormat="1" ht="15" customHeight="1" x14ac:dyDescent="0.35">
      <c r="A20" s="15"/>
      <c r="B20" s="16"/>
      <c r="C20" s="10"/>
      <c r="D20" s="10"/>
      <c r="E20" s="10"/>
      <c r="F20" s="10"/>
      <c r="G20" s="17"/>
      <c r="H20" s="10"/>
      <c r="I20" s="10"/>
      <c r="J20" s="10"/>
      <c r="K20" s="10"/>
      <c r="L20" s="10"/>
      <c r="M20" s="10"/>
      <c r="N20" s="10"/>
      <c r="O20" s="10"/>
      <c r="P20" s="16"/>
      <c r="Q20" s="65"/>
    </row>
    <row r="21" spans="1:17" ht="18" customHeight="1" x14ac:dyDescent="0.35">
      <c r="A21" s="6"/>
      <c r="B21" s="19" t="s">
        <v>34</v>
      </c>
      <c r="C21" s="20"/>
      <c r="D21" s="20"/>
      <c r="E21" s="20"/>
      <c r="F21" s="20"/>
      <c r="G21" s="21"/>
      <c r="H21" s="20"/>
      <c r="I21" s="20"/>
      <c r="J21" s="20"/>
      <c r="K21" s="20"/>
      <c r="L21" s="20"/>
      <c r="M21" s="20"/>
      <c r="N21" s="20"/>
      <c r="O21" s="20"/>
      <c r="P21" s="11"/>
      <c r="Q21" s="66"/>
    </row>
    <row r="22" spans="1:17" ht="18" customHeight="1" x14ac:dyDescent="0.35">
      <c r="A22" s="6"/>
      <c r="B22" s="12" t="s">
        <v>24</v>
      </c>
      <c r="C22" s="9"/>
      <c r="D22" s="9">
        <f>+D19</f>
        <v>600</v>
      </c>
      <c r="E22" s="9">
        <f>+E19</f>
        <v>17080</v>
      </c>
      <c r="F22" s="9"/>
      <c r="G22" s="10"/>
      <c r="H22" s="9">
        <f>+H19</f>
        <v>-17080</v>
      </c>
      <c r="I22" s="9">
        <f>+I19</f>
        <v>-6161.7</v>
      </c>
      <c r="J22" s="9">
        <f>+J19</f>
        <v>-11906.603999999999</v>
      </c>
      <c r="K22" s="12">
        <f>+K19</f>
        <v>-3700</v>
      </c>
      <c r="L22" s="12">
        <f>+L19</f>
        <v>-84444</v>
      </c>
      <c r="M22" s="12"/>
      <c r="N22" s="12"/>
      <c r="O22" s="12"/>
      <c r="P22" s="11"/>
      <c r="Q22" s="64"/>
    </row>
    <row r="23" spans="1:17" ht="18" customHeight="1" x14ac:dyDescent="0.35">
      <c r="A23" s="6"/>
      <c r="B23" s="14" t="s">
        <v>25</v>
      </c>
      <c r="C23" s="14">
        <f>+C$33</f>
        <v>40000</v>
      </c>
      <c r="D23" s="9">
        <f>-D22</f>
        <v>-600</v>
      </c>
      <c r="E23" s="9"/>
      <c r="F23" s="9">
        <f>-E49</f>
        <v>-25620</v>
      </c>
      <c r="G23" s="10"/>
      <c r="H23" s="9">
        <f>+E47</f>
        <v>-17480</v>
      </c>
      <c r="I23" s="9"/>
      <c r="J23" s="9"/>
      <c r="K23" s="12">
        <f>-K22</f>
        <v>3700</v>
      </c>
      <c r="L23" s="12"/>
      <c r="M23" s="12">
        <f>+C23</f>
        <v>40000</v>
      </c>
      <c r="N23" s="12"/>
      <c r="O23" s="12"/>
      <c r="P23" s="11"/>
      <c r="Q23" s="64">
        <f t="shared" ref="Q23:Q29" si="1">SUM(D23:O23)</f>
        <v>0</v>
      </c>
    </row>
    <row r="24" spans="1:17" ht="18" customHeight="1" x14ac:dyDescent="0.35">
      <c r="A24" s="6"/>
      <c r="B24" s="14" t="s">
        <v>26</v>
      </c>
      <c r="C24" s="14"/>
      <c r="D24" s="9"/>
      <c r="E24" s="9">
        <f>-F24</f>
        <v>17480</v>
      </c>
      <c r="F24" s="9">
        <f>+E47</f>
        <v>-17480</v>
      </c>
      <c r="G24" s="10"/>
      <c r="H24" s="9"/>
      <c r="I24" s="9"/>
      <c r="J24" s="9"/>
      <c r="K24" s="12"/>
      <c r="L24" s="12"/>
      <c r="M24" s="12"/>
      <c r="N24" s="12"/>
      <c r="O24" s="12"/>
      <c r="P24" s="11"/>
      <c r="Q24" s="64">
        <f t="shared" si="1"/>
        <v>0</v>
      </c>
    </row>
    <row r="25" spans="1:17" ht="18" customHeight="1" x14ac:dyDescent="0.35">
      <c r="A25" s="6"/>
      <c r="B25" s="14" t="s">
        <v>28</v>
      </c>
      <c r="C25" s="14">
        <v>2100</v>
      </c>
      <c r="D25" s="9"/>
      <c r="E25" s="9"/>
      <c r="F25" s="9"/>
      <c r="G25" s="10"/>
      <c r="H25" s="9"/>
      <c r="I25" s="9"/>
      <c r="J25" s="9"/>
      <c r="K25" s="12">
        <f>-C25</f>
        <v>-2100</v>
      </c>
      <c r="L25" s="12"/>
      <c r="M25" s="12">
        <f>+C25</f>
        <v>2100</v>
      </c>
      <c r="N25" s="12"/>
      <c r="O25" s="12"/>
      <c r="P25" s="11"/>
      <c r="Q25" s="64">
        <f t="shared" si="1"/>
        <v>0</v>
      </c>
    </row>
    <row r="26" spans="1:17" ht="18" customHeight="1" x14ac:dyDescent="0.35">
      <c r="A26" s="6"/>
      <c r="B26" s="14" t="s">
        <v>29</v>
      </c>
      <c r="C26" s="14">
        <v>900</v>
      </c>
      <c r="D26" s="9">
        <f>+C26</f>
        <v>900</v>
      </c>
      <c r="E26" s="9"/>
      <c r="F26" s="9">
        <f>-C26</f>
        <v>-900</v>
      </c>
      <c r="G26" s="10"/>
      <c r="H26" s="9"/>
      <c r="I26" s="9"/>
      <c r="J26" s="9"/>
      <c r="K26" s="12"/>
      <c r="L26" s="12"/>
      <c r="M26" s="12"/>
      <c r="N26" s="12"/>
      <c r="O26" s="12"/>
      <c r="P26" s="11"/>
      <c r="Q26" s="64">
        <f t="shared" si="1"/>
        <v>0</v>
      </c>
    </row>
    <row r="27" spans="1:17" ht="18" customHeight="1" x14ac:dyDescent="0.35">
      <c r="A27" s="6"/>
      <c r="B27" s="12" t="s">
        <v>52</v>
      </c>
      <c r="C27" s="9"/>
      <c r="D27" s="9"/>
      <c r="E27" s="9"/>
      <c r="F27" s="9"/>
      <c r="G27" s="10"/>
      <c r="H27" s="9"/>
      <c r="I27" s="9"/>
      <c r="J27" s="9"/>
      <c r="K27" s="12"/>
      <c r="L27" s="12">
        <f>-E59</f>
        <v>-5052</v>
      </c>
      <c r="M27" s="12"/>
      <c r="N27" s="12">
        <f>-L27</f>
        <v>5052</v>
      </c>
      <c r="O27" s="12"/>
      <c r="P27" s="11"/>
      <c r="Q27" s="64">
        <f t="shared" si="1"/>
        <v>0</v>
      </c>
    </row>
    <row r="28" spans="1:17" ht="18" customHeight="1" x14ac:dyDescent="0.35">
      <c r="A28" s="6"/>
      <c r="B28" s="12" t="s">
        <v>30</v>
      </c>
      <c r="C28" s="12"/>
      <c r="D28" s="12"/>
      <c r="E28" s="12"/>
      <c r="F28" s="12"/>
      <c r="G28" s="20"/>
      <c r="H28" s="12"/>
      <c r="I28" s="12">
        <f>-H60</f>
        <v>-5936.0999999999995</v>
      </c>
      <c r="J28" s="12"/>
      <c r="K28" s="12"/>
      <c r="L28" s="12"/>
      <c r="M28" s="12"/>
      <c r="N28" s="12"/>
      <c r="O28" s="12">
        <f>+H60</f>
        <v>5936.0999999999995</v>
      </c>
      <c r="P28" s="11"/>
      <c r="Q28" s="64">
        <f t="shared" si="1"/>
        <v>0</v>
      </c>
    </row>
    <row r="29" spans="1:17" ht="18" customHeight="1" x14ac:dyDescent="0.35">
      <c r="A29" s="6"/>
      <c r="B29" s="12" t="s">
        <v>31</v>
      </c>
      <c r="C29" s="12"/>
      <c r="D29" s="12"/>
      <c r="E29" s="12"/>
      <c r="F29" s="12"/>
      <c r="G29" s="20"/>
      <c r="H29" s="12"/>
      <c r="I29" s="12"/>
      <c r="J29" s="12">
        <f>-I61</f>
        <v>-712.33199999999988</v>
      </c>
      <c r="K29" s="12"/>
      <c r="L29" s="12"/>
      <c r="M29" s="12"/>
      <c r="N29" s="12"/>
      <c r="O29" s="12">
        <f>-J29</f>
        <v>712.33199999999988</v>
      </c>
      <c r="P29" s="11"/>
      <c r="Q29" s="64">
        <f t="shared" si="1"/>
        <v>0</v>
      </c>
    </row>
    <row r="30" spans="1:17" ht="18" customHeight="1" x14ac:dyDescent="0.35">
      <c r="A30" s="6"/>
      <c r="B30" s="13" t="s">
        <v>32</v>
      </c>
      <c r="C30" s="13"/>
      <c r="D30" s="13"/>
      <c r="E30" s="13"/>
      <c r="F30" s="13"/>
      <c r="G30" s="10"/>
      <c r="H30" s="13"/>
      <c r="I30" s="13"/>
      <c r="J30" s="13"/>
      <c r="K30" s="13"/>
      <c r="L30" s="13"/>
      <c r="M30" s="13">
        <f>SUM(M23:M29)</f>
        <v>42100</v>
      </c>
      <c r="N30" s="13">
        <f>SUM(N23:N29)</f>
        <v>5052</v>
      </c>
      <c r="O30" s="13">
        <f>SUM(O23:O29)</f>
        <v>6648.4319999999989</v>
      </c>
      <c r="P30" s="11"/>
      <c r="Q30" s="64"/>
    </row>
    <row r="31" spans="1:17" ht="18" customHeight="1" x14ac:dyDescent="0.35">
      <c r="A31" s="6"/>
      <c r="B31" s="58" t="s">
        <v>33</v>
      </c>
      <c r="C31" s="58"/>
      <c r="D31" s="58"/>
      <c r="E31" s="58"/>
      <c r="F31" s="58"/>
      <c r="G31" s="10"/>
      <c r="H31" s="58">
        <f>SUM(H22:H30)</f>
        <v>-34560</v>
      </c>
      <c r="I31" s="58">
        <f>SUM(I22:I29)</f>
        <v>-12097.8</v>
      </c>
      <c r="J31" s="58">
        <f>SUM(J22:J29)</f>
        <v>-12618.936</v>
      </c>
      <c r="K31" s="58">
        <f>SUM(K22:K29)</f>
        <v>-2100</v>
      </c>
      <c r="L31" s="58">
        <f>SUM(L22:L29)</f>
        <v>-89496</v>
      </c>
      <c r="M31" s="58"/>
      <c r="N31" s="58"/>
      <c r="O31" s="58"/>
      <c r="P31" s="11"/>
      <c r="Q31" s="64"/>
    </row>
    <row r="32" spans="1:17" x14ac:dyDescent="0.35">
      <c r="A32" s="8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7" x14ac:dyDescent="0.35">
      <c r="A33" s="8"/>
      <c r="B33" s="21" t="s">
        <v>35</v>
      </c>
      <c r="C33" s="22">
        <v>40000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7" x14ac:dyDescent="0.35">
      <c r="A34" s="8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7" s="3" customFormat="1" x14ac:dyDescent="0.35">
      <c r="A35" s="8"/>
      <c r="B35" s="21" t="s">
        <v>36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Q35" s="1"/>
    </row>
    <row r="36" spans="1:17" s="3" customFormat="1" x14ac:dyDescent="0.35">
      <c r="A36" s="8"/>
      <c r="B36" s="21" t="s">
        <v>37</v>
      </c>
      <c r="C36" s="2"/>
      <c r="D36" s="21"/>
      <c r="E36" s="21">
        <f>+C33</f>
        <v>40000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Q36" s="1"/>
    </row>
    <row r="37" spans="1:17" s="3" customFormat="1" x14ac:dyDescent="0.35">
      <c r="A37" s="8"/>
      <c r="B37" s="21" t="s">
        <v>38</v>
      </c>
      <c r="C37" s="2"/>
      <c r="D37" s="21"/>
      <c r="E37" s="21">
        <f>+K10</f>
        <v>2700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Q37" s="1"/>
    </row>
    <row r="38" spans="1:17" s="3" customFormat="1" x14ac:dyDescent="0.35">
      <c r="A38" s="8"/>
      <c r="B38" s="23" t="s">
        <v>39</v>
      </c>
      <c r="C38" s="23"/>
      <c r="D38" s="24"/>
      <c r="E38" s="24">
        <f>SUM(E36:E37)</f>
        <v>42700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Q38" s="1"/>
    </row>
    <row r="39" spans="1:17" s="3" customFormat="1" x14ac:dyDescent="0.35">
      <c r="A39" s="8"/>
      <c r="B39" s="21" t="s">
        <v>40</v>
      </c>
      <c r="C39" s="25">
        <v>0.4</v>
      </c>
      <c r="D39" s="21">
        <f>+E38</f>
        <v>42700</v>
      </c>
      <c r="E39" s="21">
        <f>-C39*D39</f>
        <v>-17080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Q39" s="1"/>
    </row>
    <row r="40" spans="1:17" s="3" customFormat="1" x14ac:dyDescent="0.35">
      <c r="A40" s="8"/>
      <c r="B40" s="21" t="s">
        <v>41</v>
      </c>
      <c r="C40" s="2"/>
      <c r="D40" s="21"/>
      <c r="E40" s="21">
        <f>-D9</f>
        <v>-1200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Q40" s="1"/>
    </row>
    <row r="41" spans="1:17" s="3" customFormat="1" x14ac:dyDescent="0.35">
      <c r="A41" s="8"/>
      <c r="B41" s="26" t="s">
        <v>42</v>
      </c>
      <c r="C41" s="27"/>
      <c r="D41" s="26"/>
      <c r="E41" s="26">
        <f>SUM(E38:E40)</f>
        <v>24420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Q41" s="1"/>
    </row>
    <row r="42" spans="1:17" s="3" customFormat="1" x14ac:dyDescent="0.35">
      <c r="A42" s="8"/>
      <c r="B42" s="21"/>
      <c r="C42" s="2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Q42" s="1"/>
    </row>
    <row r="43" spans="1:17" s="3" customFormat="1" x14ac:dyDescent="0.35">
      <c r="A43" s="8"/>
      <c r="B43" s="21" t="s">
        <v>43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Q43" s="1"/>
    </row>
    <row r="44" spans="1:17" s="3" customFormat="1" x14ac:dyDescent="0.35">
      <c r="A44" s="8"/>
      <c r="B44" s="21" t="s">
        <v>37</v>
      </c>
      <c r="C44" s="2"/>
      <c r="D44" s="21"/>
      <c r="E44" s="21">
        <f>+C33</f>
        <v>40000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Q44" s="1"/>
    </row>
    <row r="45" spans="1:17" s="3" customFormat="1" x14ac:dyDescent="0.35">
      <c r="A45" s="8"/>
      <c r="B45" s="21" t="s">
        <v>38</v>
      </c>
      <c r="C45" s="2"/>
      <c r="D45" s="21"/>
      <c r="E45" s="21">
        <f>+K23</f>
        <v>3700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Q45" s="1"/>
    </row>
    <row r="46" spans="1:17" s="3" customFormat="1" x14ac:dyDescent="0.35">
      <c r="A46" s="8"/>
      <c r="B46" s="23" t="s">
        <v>39</v>
      </c>
      <c r="C46" s="23"/>
      <c r="D46" s="24"/>
      <c r="E46" s="24">
        <f>SUM(E44:E45)</f>
        <v>43700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Q46" s="1"/>
    </row>
    <row r="47" spans="1:17" s="3" customFormat="1" x14ac:dyDescent="0.35">
      <c r="A47" s="8"/>
      <c r="B47" s="21" t="s">
        <v>40</v>
      </c>
      <c r="C47" s="25">
        <v>0.4</v>
      </c>
      <c r="D47" s="21">
        <f>+E46</f>
        <v>43700</v>
      </c>
      <c r="E47" s="21">
        <f>-C47*D47</f>
        <v>-17480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Q47" s="1"/>
    </row>
    <row r="48" spans="1:17" s="3" customFormat="1" x14ac:dyDescent="0.35">
      <c r="A48" s="8"/>
      <c r="B48" s="21" t="s">
        <v>41</v>
      </c>
      <c r="C48" s="2"/>
      <c r="D48" s="21"/>
      <c r="E48" s="21">
        <f>-D22</f>
        <v>-600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Q48" s="1"/>
    </row>
    <row r="49" spans="1:17" s="3" customFormat="1" x14ac:dyDescent="0.35">
      <c r="A49" s="8"/>
      <c r="B49" s="26" t="s">
        <v>42</v>
      </c>
      <c r="C49" s="27"/>
      <c r="D49" s="26"/>
      <c r="E49" s="26">
        <f>SUM(E46:E48)</f>
        <v>25620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Q49" s="1"/>
    </row>
    <row r="50" spans="1:17" s="3" customFormat="1" x14ac:dyDescent="0.35">
      <c r="A50" s="8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Q50" s="1"/>
    </row>
    <row r="51" spans="1:17" x14ac:dyDescent="0.35">
      <c r="A51" s="8"/>
      <c r="B51" s="24"/>
      <c r="C51" s="24"/>
      <c r="D51" s="24"/>
      <c r="E51" s="24"/>
      <c r="F51" s="23"/>
      <c r="H51" s="63" t="s">
        <v>44</v>
      </c>
      <c r="I51" s="63"/>
      <c r="J51" s="63"/>
      <c r="M51" s="21"/>
      <c r="N51" s="21"/>
    </row>
    <row r="52" spans="1:17" x14ac:dyDescent="0.35">
      <c r="B52" s="28"/>
      <c r="C52" s="29" t="s">
        <v>45</v>
      </c>
      <c r="D52" s="29" t="s">
        <v>46</v>
      </c>
      <c r="E52" s="28" t="s">
        <v>47</v>
      </c>
      <c r="F52" s="28"/>
      <c r="H52" s="28">
        <v>2770</v>
      </c>
      <c r="I52" s="28">
        <v>2780</v>
      </c>
      <c r="J52" s="28">
        <v>2940</v>
      </c>
    </row>
    <row r="53" spans="1:17" x14ac:dyDescent="0.35">
      <c r="B53" s="30" t="str">
        <f>+B8</f>
        <v>Januar</v>
      </c>
      <c r="C53" s="31"/>
      <c r="D53" s="31"/>
      <c r="E53" s="3"/>
      <c r="H53" s="3"/>
      <c r="I53" s="3"/>
      <c r="J53" s="3"/>
    </row>
    <row r="54" spans="1:17" x14ac:dyDescent="0.35">
      <c r="B54" s="2" t="s">
        <v>48</v>
      </c>
      <c r="C54" s="32">
        <f>SUM(M10:M13)</f>
        <v>43700</v>
      </c>
      <c r="D54" s="33">
        <v>0.12</v>
      </c>
      <c r="E54" s="32">
        <f>+C54*D54</f>
        <v>5244</v>
      </c>
      <c r="J54" s="2">
        <f>ABS(E54)</f>
        <v>5244</v>
      </c>
    </row>
    <row r="55" spans="1:17" x14ac:dyDescent="0.35">
      <c r="B55" s="2" t="s">
        <v>49</v>
      </c>
      <c r="C55" s="32">
        <f>+C54</f>
        <v>43700</v>
      </c>
      <c r="D55" s="34">
        <v>0.14099999999999999</v>
      </c>
      <c r="E55" s="32">
        <f>+C55*D55</f>
        <v>6161.7</v>
      </c>
      <c r="H55" s="32">
        <f>+E55</f>
        <v>6161.7</v>
      </c>
    </row>
    <row r="56" spans="1:17" x14ac:dyDescent="0.35">
      <c r="B56" s="2" t="s">
        <v>50</v>
      </c>
      <c r="C56" s="32">
        <f>+E54</f>
        <v>5244</v>
      </c>
      <c r="D56" s="34">
        <f>+D55</f>
        <v>0.14099999999999999</v>
      </c>
      <c r="E56" s="32">
        <f>+C56*D56</f>
        <v>739.40399999999988</v>
      </c>
      <c r="I56" s="32">
        <f>+E56</f>
        <v>739.40399999999988</v>
      </c>
    </row>
    <row r="57" spans="1:17" x14ac:dyDescent="0.35">
      <c r="C57" s="32"/>
      <c r="D57" s="35"/>
      <c r="E57" s="32"/>
    </row>
    <row r="58" spans="1:17" x14ac:dyDescent="0.35">
      <c r="B58" s="36" t="str">
        <f>+B21</f>
        <v>Februar</v>
      </c>
      <c r="E58" s="32"/>
    </row>
    <row r="59" spans="1:17" x14ac:dyDescent="0.35">
      <c r="B59" s="2" t="s">
        <v>48</v>
      </c>
      <c r="C59" s="32">
        <f>SUM(M23:M25)</f>
        <v>42100</v>
      </c>
      <c r="D59" s="33">
        <v>0.12</v>
      </c>
      <c r="E59" s="32">
        <f>+C59*D59</f>
        <v>5052</v>
      </c>
      <c r="J59" s="2">
        <f>ABS(E59)</f>
        <v>5052</v>
      </c>
    </row>
    <row r="60" spans="1:17" x14ac:dyDescent="0.35">
      <c r="B60" s="2" t="s">
        <v>49</v>
      </c>
      <c r="C60" s="32">
        <f>+C59</f>
        <v>42100</v>
      </c>
      <c r="D60" s="34">
        <f>+D55</f>
        <v>0.14099999999999999</v>
      </c>
      <c r="E60" s="32">
        <f>+C60*D60</f>
        <v>5936.0999999999995</v>
      </c>
      <c r="H60" s="32">
        <f>+E60</f>
        <v>5936.0999999999995</v>
      </c>
    </row>
    <row r="61" spans="1:17" x14ac:dyDescent="0.35">
      <c r="B61" s="2" t="s">
        <v>51</v>
      </c>
      <c r="C61" s="32">
        <f>+E59</f>
        <v>5052</v>
      </c>
      <c r="D61" s="34">
        <f>+D56</f>
        <v>0.14099999999999999</v>
      </c>
      <c r="E61" s="32">
        <f>+C61*D61</f>
        <v>712.33199999999988</v>
      </c>
      <c r="I61" s="32">
        <f>+E61</f>
        <v>712.33199999999988</v>
      </c>
    </row>
  </sheetData>
  <mergeCells count="4">
    <mergeCell ref="D4:F4"/>
    <mergeCell ref="H4:L4"/>
    <mergeCell ref="M4:O4"/>
    <mergeCell ref="H51:J51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3-13 Skjema</vt:lpstr>
      <vt:lpstr>3-13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2016-02-11T09:13:49Z</dcterms:created>
  <dcterms:modified xsi:type="dcterms:W3CDTF">2017-10-03T19:39:00Z</dcterms:modified>
</cp:coreProperties>
</file>